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ktuális" sheetId="1" r:id="rId1"/>
    <sheet name="eddigie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<sst xmlns="http://schemas.openxmlformats.org/spreadsheetml/2006/main" count="120" uniqueCount="93">
  <si>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Tag</t>
  </si>
  <si>
    <t>ledgeri</t>
  </si>
  <si>
    <t>jacktor</t>
  </si>
  <si>
    <t>get200</t>
  </si>
  <si>
    <t>anfionn</t>
  </si>
  <si>
    <t>solinari</t>
  </si>
  <si>
    <t>nagyfater</t>
  </si>
  <si>
    <t>darkstar</t>
  </si>
  <si>
    <t>matthiew78</t>
  </si>
  <si>
    <t>lacasl</t>
  </si>
  <si>
    <t>drszaki</t>
  </si>
  <si>
    <t>tromcika</t>
  </si>
  <si>
    <t>Akkor(36.nap</t>
  </si>
  <si>
    <t>brit02</t>
  </si>
  <si>
    <t>rabszolga</t>
  </si>
  <si>
    <t>thomaswss</t>
  </si>
  <si>
    <t>tim10beckmann</t>
  </si>
  <si>
    <t>stormhun</t>
  </si>
  <si>
    <t>davidhun43</t>
  </si>
  <si>
    <t>robertvondanko</t>
  </si>
  <si>
    <t>ravwolf</t>
  </si>
  <si>
    <t>atutero91</t>
  </si>
  <si>
    <t>captforester</t>
  </si>
  <si>
    <t>ferencke83</t>
  </si>
  <si>
    <t>adamtron</t>
  </si>
  <si>
    <t>okilegend321</t>
  </si>
  <si>
    <t>tankganger</t>
  </si>
  <si>
    <t>tommyka86</t>
  </si>
  <si>
    <t>mxtank</t>
  </si>
  <si>
    <t>marios779</t>
  </si>
  <si>
    <t>x</t>
  </si>
  <si>
    <t>seattle</t>
  </si>
  <si>
    <t>alamos</t>
  </si>
  <si>
    <t>golyo</t>
  </si>
  <si>
    <t>maruder</t>
  </si>
  <si>
    <t>durst022</t>
  </si>
  <si>
    <t>Dif</t>
  </si>
  <si>
    <t>Most (68.nap)</t>
  </si>
  <si>
    <t>Összevethetők átlaga</t>
  </si>
  <si>
    <t>Ítélet</t>
  </si>
  <si>
    <t>Kiesők egyben</t>
  </si>
  <si>
    <t>Nagyfater</t>
  </si>
  <si>
    <t>Drszaki</t>
  </si>
  <si>
    <t>Tromcika</t>
  </si>
  <si>
    <t>Tim10Beckman</t>
  </si>
  <si>
    <t>Davidhun43</t>
  </si>
  <si>
    <t>Atutero91</t>
  </si>
  <si>
    <t>Adamtron</t>
  </si>
  <si>
    <t>Okilegend321</t>
  </si>
  <si>
    <t>Mxtank</t>
  </si>
  <si>
    <t>Akkor(68.nap)</t>
  </si>
  <si>
    <t>Most (102.nap)</t>
  </si>
  <si>
    <t>brit</t>
  </si>
  <si>
    <t>laca</t>
  </si>
  <si>
    <t>storm</t>
  </si>
  <si>
    <t>ferencke</t>
  </si>
  <si>
    <t>tommyka</t>
  </si>
  <si>
    <t>get</t>
  </si>
  <si>
    <t>matthiew</t>
  </si>
  <si>
    <t>seatle</t>
  </si>
  <si>
    <t>marauderkk</t>
  </si>
  <si>
    <t>durst</t>
  </si>
  <si>
    <t>civa</t>
  </si>
  <si>
    <t>hokuszpok</t>
  </si>
  <si>
    <t>csatlakozott/ akkor</t>
  </si>
  <si>
    <t>1 /364</t>
  </si>
  <si>
    <t>zoleeuk</t>
  </si>
  <si>
    <t>5 /2553</t>
  </si>
  <si>
    <t>wildis</t>
  </si>
  <si>
    <t>7 /343</t>
  </si>
  <si>
    <t>HGT</t>
  </si>
  <si>
    <t>10 /566</t>
  </si>
  <si>
    <t>ironhunter</t>
  </si>
  <si>
    <t>15 /658</t>
  </si>
  <si>
    <t>ruben</t>
  </si>
  <si>
    <t>21 /800</t>
  </si>
  <si>
    <t>megarolly</t>
  </si>
  <si>
    <t>helltiger</t>
  </si>
  <si>
    <t>04.23 21h /1121</t>
  </si>
  <si>
    <t>04.23 21h /1619</t>
  </si>
  <si>
    <t>dif</t>
  </si>
  <si>
    <t>Figyelt határ</t>
  </si>
  <si>
    <t>87,75%//75%</t>
  </si>
  <si>
    <t>figy</t>
  </si>
  <si>
    <t>kies</t>
  </si>
  <si>
    <t>Darkstart</t>
  </si>
  <si>
    <t>Tomaswss</t>
  </si>
  <si>
    <t>Hokuszpok</t>
  </si>
  <si>
    <t>Ironhunter</t>
  </si>
  <si>
    <t>Figy.et kap</t>
  </si>
  <si>
    <t>0302-0404</t>
  </si>
  <si>
    <t>Hundevon</t>
  </si>
  <si>
    <t>ma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</si>
</sst>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20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39" sqref="I39"/>
    </sheetView>
  </sheetViews>
  <sheetFormatPr defaultColWidth="9.00390625" defaultRowHeight="12.75"/>
  <cols>
    <col min="1" max="1" width="13.625" style="0" bestFit="1" customWidth="1"/>
    <col min="2" max="2" width="12.625" style="0" bestFit="1" customWidth="1"/>
    <col min="3" max="3" width="17.00390625" style="0" bestFit="1" customWidth="1"/>
    <col min="4" max="4" width="13.625" style="0" bestFit="1" customWidth="1"/>
    <col min="5" max="5" width="4.00390625" style="0" bestFit="1" customWidth="1"/>
    <col min="6" max="6" width="11.25390625" style="0" bestFit="1" customWidth="1"/>
    <col min="7" max="7" width="5.00390625" style="0" bestFit="1" customWidth="1"/>
    <col min="8" max="8" width="12.125" style="0" bestFit="1" customWidth="1"/>
  </cols>
  <sheetData>
    <row r="1" spans="1:10" ht="12.75">
      <c r="A1" t="s">
        <v>0</v>
      </c>
      <c r="B1" t="s">
        <v>50</v>
      </c>
      <c r="C1" t="s">
        <v>64</v>
      </c>
      <c r="D1" t="s">
        <v>51</v>
      </c>
      <c r="E1" t="s">
        <v>80</v>
      </c>
      <c r="F1" t="s">
        <v>81</v>
      </c>
      <c r="G1" t="s">
        <v>39</v>
      </c>
      <c r="H1" s="9" t="s">
        <v>82</v>
      </c>
      <c r="I1" s="10"/>
      <c r="J1" t="s">
        <v>40</v>
      </c>
    </row>
    <row r="2" spans="1:10" ht="12.75">
      <c r="A2" t="s">
        <v>1</v>
      </c>
      <c r="B2">
        <v>4812</v>
      </c>
      <c r="D2">
        <v>5392</v>
      </c>
      <c r="E2">
        <f>D2-B2</f>
        <v>580</v>
      </c>
      <c r="F2">
        <f>102-68</f>
        <v>34</v>
      </c>
      <c r="G2" s="6"/>
      <c r="H2">
        <f>E2/F2*100</f>
        <v>1705.8823529411764</v>
      </c>
      <c r="J2" t="s">
        <v>85</v>
      </c>
    </row>
    <row r="3" spans="1:10" ht="12.75">
      <c r="A3" t="s">
        <v>2</v>
      </c>
      <c r="B3">
        <v>795</v>
      </c>
      <c r="D3">
        <v>795</v>
      </c>
      <c r="E3">
        <f aca="true" t="shared" si="0" ref="E3:E23">D3-B3</f>
        <v>0</v>
      </c>
      <c r="F3">
        <f aca="true" t="shared" si="1" ref="F3:F23">102-68</f>
        <v>34</v>
      </c>
      <c r="G3" s="7"/>
      <c r="H3">
        <f aca="true" t="shared" si="2" ref="H3:H30">E3/F3*100</f>
        <v>0</v>
      </c>
      <c r="J3" t="s">
        <v>86</v>
      </c>
    </row>
    <row r="4" spans="1:10" ht="12.75">
      <c r="A4" t="s">
        <v>5</v>
      </c>
      <c r="B4">
        <v>2103</v>
      </c>
      <c r="D4">
        <v>2279</v>
      </c>
      <c r="E4">
        <f t="shared" si="0"/>
        <v>176</v>
      </c>
      <c r="F4">
        <f t="shared" si="1"/>
        <v>34</v>
      </c>
      <c r="G4" s="6"/>
      <c r="H4">
        <f t="shared" si="2"/>
        <v>517.6470588235294</v>
      </c>
      <c r="J4" t="s">
        <v>87</v>
      </c>
    </row>
    <row r="5" spans="1:10" ht="12.75">
      <c r="A5" t="s">
        <v>7</v>
      </c>
      <c r="B5">
        <v>3300</v>
      </c>
      <c r="D5">
        <v>3300</v>
      </c>
      <c r="E5">
        <f t="shared" si="0"/>
        <v>0</v>
      </c>
      <c r="F5">
        <f t="shared" si="1"/>
        <v>34</v>
      </c>
      <c r="G5" s="8"/>
      <c r="H5">
        <f t="shared" si="2"/>
        <v>0</v>
      </c>
      <c r="J5" t="s">
        <v>88</v>
      </c>
    </row>
    <row r="6" spans="1:8" ht="12.75">
      <c r="A6" t="s">
        <v>57</v>
      </c>
      <c r="B6">
        <v>5044</v>
      </c>
      <c r="D6">
        <v>5210</v>
      </c>
      <c r="E6">
        <f t="shared" si="0"/>
        <v>166</v>
      </c>
      <c r="F6">
        <f t="shared" si="1"/>
        <v>34</v>
      </c>
      <c r="G6" s="6"/>
      <c r="H6">
        <f t="shared" si="2"/>
        <v>488.2352941176471</v>
      </c>
    </row>
    <row r="7" spans="1:10" ht="12.75">
      <c r="A7" t="s">
        <v>58</v>
      </c>
      <c r="B7">
        <v>897</v>
      </c>
      <c r="D7">
        <v>980</v>
      </c>
      <c r="E7">
        <f t="shared" si="0"/>
        <v>83</v>
      </c>
      <c r="F7">
        <f t="shared" si="1"/>
        <v>34</v>
      </c>
      <c r="G7" s="6"/>
      <c r="H7">
        <f t="shared" si="2"/>
        <v>244.11764705882354</v>
      </c>
      <c r="J7" t="s">
        <v>89</v>
      </c>
    </row>
    <row r="8" spans="1:10" ht="12.75">
      <c r="A8" t="s">
        <v>14</v>
      </c>
      <c r="B8">
        <v>4592</v>
      </c>
      <c r="D8">
        <v>4778</v>
      </c>
      <c r="E8">
        <f t="shared" si="0"/>
        <v>186</v>
      </c>
      <c r="F8">
        <f t="shared" si="1"/>
        <v>34</v>
      </c>
      <c r="G8" s="6"/>
      <c r="H8">
        <f t="shared" si="2"/>
        <v>547.0588235294118</v>
      </c>
      <c r="J8" t="s">
        <v>53</v>
      </c>
    </row>
    <row r="9" spans="1:10" ht="12.75">
      <c r="A9" t="s">
        <v>53</v>
      </c>
      <c r="B9">
        <v>2657</v>
      </c>
      <c r="D9">
        <v>2685</v>
      </c>
      <c r="E9">
        <f t="shared" si="0"/>
        <v>28</v>
      </c>
      <c r="F9">
        <f t="shared" si="1"/>
        <v>34</v>
      </c>
      <c r="G9" s="11" t="s">
        <v>83</v>
      </c>
      <c r="H9">
        <f t="shared" si="2"/>
        <v>82.35294117647058</v>
      </c>
      <c r="J9" t="s">
        <v>20</v>
      </c>
    </row>
    <row r="10" spans="1:8" ht="12.75">
      <c r="A10" t="s">
        <v>52</v>
      </c>
      <c r="B10">
        <v>5215</v>
      </c>
      <c r="D10">
        <v>5449</v>
      </c>
      <c r="E10">
        <f t="shared" si="0"/>
        <v>234</v>
      </c>
      <c r="F10">
        <f t="shared" si="1"/>
        <v>34</v>
      </c>
      <c r="G10" s="6"/>
      <c r="H10">
        <f t="shared" si="2"/>
        <v>688.2352941176471</v>
      </c>
    </row>
    <row r="11" spans="1:8" ht="12.75">
      <c r="A11" t="s">
        <v>15</v>
      </c>
      <c r="B11">
        <v>1410</v>
      </c>
      <c r="D11">
        <v>1410</v>
      </c>
      <c r="E11">
        <f t="shared" si="0"/>
        <v>0</v>
      </c>
      <c r="F11">
        <f t="shared" si="1"/>
        <v>34</v>
      </c>
      <c r="G11" s="8"/>
      <c r="H11">
        <f t="shared" si="2"/>
        <v>0</v>
      </c>
    </row>
    <row r="12" spans="1:8" ht="12.75">
      <c r="A12" t="s">
        <v>54</v>
      </c>
      <c r="B12">
        <v>1961</v>
      </c>
      <c r="D12">
        <v>2040</v>
      </c>
      <c r="E12">
        <f t="shared" si="0"/>
        <v>79</v>
      </c>
      <c r="F12">
        <f t="shared" si="1"/>
        <v>34</v>
      </c>
      <c r="G12" s="6"/>
      <c r="H12">
        <f t="shared" si="2"/>
        <v>232.3529411764706</v>
      </c>
    </row>
    <row r="13" spans="1:8" ht="12.75">
      <c r="A13" t="s">
        <v>19</v>
      </c>
      <c r="B13">
        <v>2159</v>
      </c>
      <c r="D13">
        <v>2418</v>
      </c>
      <c r="E13">
        <f t="shared" si="0"/>
        <v>259</v>
      </c>
      <c r="F13">
        <f t="shared" si="1"/>
        <v>34</v>
      </c>
      <c r="G13" s="6"/>
      <c r="H13">
        <f t="shared" si="2"/>
        <v>761.7647058823529</v>
      </c>
    </row>
    <row r="14" spans="1:8" ht="12.75">
      <c r="A14" t="s">
        <v>55</v>
      </c>
      <c r="B14">
        <v>731</v>
      </c>
      <c r="D14">
        <v>906</v>
      </c>
      <c r="E14">
        <f t="shared" si="0"/>
        <v>175</v>
      </c>
      <c r="F14">
        <f t="shared" si="1"/>
        <v>34</v>
      </c>
      <c r="G14" s="6"/>
      <c r="H14">
        <f t="shared" si="2"/>
        <v>514.7058823529412</v>
      </c>
    </row>
    <row r="15" spans="1:8" ht="12.75">
      <c r="A15" t="s">
        <v>22</v>
      </c>
      <c r="B15">
        <v>4852</v>
      </c>
      <c r="D15">
        <v>5213</v>
      </c>
      <c r="E15">
        <f t="shared" si="0"/>
        <v>361</v>
      </c>
      <c r="F15">
        <f t="shared" si="1"/>
        <v>34</v>
      </c>
      <c r="G15" s="6"/>
      <c r="H15">
        <f t="shared" si="2"/>
        <v>1061.764705882353</v>
      </c>
    </row>
    <row r="16" spans="1:8" ht="12.75">
      <c r="A16" t="s">
        <v>20</v>
      </c>
      <c r="B16">
        <v>1862</v>
      </c>
      <c r="D16">
        <v>1889</v>
      </c>
      <c r="E16">
        <f t="shared" si="0"/>
        <v>27</v>
      </c>
      <c r="F16">
        <f t="shared" si="1"/>
        <v>34</v>
      </c>
      <c r="G16" s="11" t="s">
        <v>83</v>
      </c>
      <c r="H16">
        <f t="shared" si="2"/>
        <v>79.41176470588235</v>
      </c>
    </row>
    <row r="17" spans="1:8" ht="12.75">
      <c r="A17" t="s">
        <v>56</v>
      </c>
      <c r="B17">
        <v>1758</v>
      </c>
      <c r="D17">
        <v>1847</v>
      </c>
      <c r="E17">
        <f t="shared" si="0"/>
        <v>89</v>
      </c>
      <c r="F17">
        <f t="shared" si="1"/>
        <v>34</v>
      </c>
      <c r="G17" s="6"/>
      <c r="H17">
        <f t="shared" si="2"/>
        <v>261.7647058823529</v>
      </c>
    </row>
    <row r="18" spans="1:8" ht="12.75">
      <c r="A18" t="s">
        <v>59</v>
      </c>
      <c r="B18">
        <v>2250</v>
      </c>
      <c r="D18">
        <v>2372</v>
      </c>
      <c r="E18">
        <f t="shared" si="0"/>
        <v>122</v>
      </c>
      <c r="F18">
        <f t="shared" si="1"/>
        <v>34</v>
      </c>
      <c r="G18" s="6"/>
      <c r="H18">
        <f t="shared" si="2"/>
        <v>358.8235294117647</v>
      </c>
    </row>
    <row r="19" spans="1:8" ht="12.75">
      <c r="A19" t="s">
        <v>32</v>
      </c>
      <c r="B19">
        <v>2939</v>
      </c>
      <c r="D19">
        <v>3291</v>
      </c>
      <c r="E19">
        <f t="shared" si="0"/>
        <v>352</v>
      </c>
      <c r="F19">
        <f t="shared" si="1"/>
        <v>34</v>
      </c>
      <c r="G19" s="6"/>
      <c r="H19">
        <f t="shared" si="2"/>
        <v>1035.2941176470588</v>
      </c>
    </row>
    <row r="20" spans="1:8" ht="12.75">
      <c r="A20" t="s">
        <v>33</v>
      </c>
      <c r="B20">
        <v>526</v>
      </c>
      <c r="D20">
        <v>775</v>
      </c>
      <c r="E20">
        <f t="shared" si="0"/>
        <v>249</v>
      </c>
      <c r="F20">
        <f t="shared" si="1"/>
        <v>34</v>
      </c>
      <c r="G20" s="6"/>
      <c r="H20">
        <f t="shared" si="2"/>
        <v>732.3529411764706</v>
      </c>
    </row>
    <row r="21" spans="1:8" ht="12.75">
      <c r="A21" t="s">
        <v>60</v>
      </c>
      <c r="B21">
        <v>1117</v>
      </c>
      <c r="D21">
        <v>1330</v>
      </c>
      <c r="E21">
        <f t="shared" si="0"/>
        <v>213</v>
      </c>
      <c r="F21">
        <f t="shared" si="1"/>
        <v>34</v>
      </c>
      <c r="G21" s="6"/>
      <c r="H21">
        <f t="shared" si="2"/>
        <v>626.4705882352941</v>
      </c>
    </row>
    <row r="22" spans="1:8" ht="12.75">
      <c r="A22" t="s">
        <v>61</v>
      </c>
      <c r="B22">
        <v>2051</v>
      </c>
      <c r="D22">
        <v>2309</v>
      </c>
      <c r="E22">
        <f t="shared" si="0"/>
        <v>258</v>
      </c>
      <c r="F22">
        <f t="shared" si="1"/>
        <v>34</v>
      </c>
      <c r="G22" s="6"/>
      <c r="H22">
        <f t="shared" si="2"/>
        <v>758.8235294117646</v>
      </c>
    </row>
    <row r="23" spans="1:8" ht="12.75">
      <c r="A23" t="s">
        <v>62</v>
      </c>
      <c r="B23">
        <v>688</v>
      </c>
      <c r="D23">
        <v>726</v>
      </c>
      <c r="E23">
        <f t="shared" si="0"/>
        <v>38</v>
      </c>
      <c r="F23">
        <f t="shared" si="1"/>
        <v>34</v>
      </c>
      <c r="G23" s="6"/>
      <c r="H23">
        <f t="shared" si="2"/>
        <v>111.76470588235294</v>
      </c>
    </row>
    <row r="24" spans="1:8" ht="12.75">
      <c r="A24" t="s">
        <v>63</v>
      </c>
      <c r="C24" t="s">
        <v>65</v>
      </c>
      <c r="D24">
        <v>380</v>
      </c>
      <c r="E24">
        <f>380-364</f>
        <v>16</v>
      </c>
      <c r="F24">
        <f>102-68-1</f>
        <v>33</v>
      </c>
      <c r="G24" s="8" t="s">
        <v>84</v>
      </c>
      <c r="H24">
        <f t="shared" si="2"/>
        <v>48.484848484848484</v>
      </c>
    </row>
    <row r="25" spans="1:8" ht="12.75">
      <c r="A25" t="s">
        <v>66</v>
      </c>
      <c r="C25" t="s">
        <v>67</v>
      </c>
      <c r="D25">
        <v>2978</v>
      </c>
      <c r="E25">
        <f>2978-2553</f>
        <v>425</v>
      </c>
      <c r="F25">
        <f>102-68-5</f>
        <v>29</v>
      </c>
      <c r="G25" s="6"/>
      <c r="H25">
        <f t="shared" si="2"/>
        <v>1465.5172413793102</v>
      </c>
    </row>
    <row r="26" spans="1:8" ht="12.75">
      <c r="A26" t="s">
        <v>68</v>
      </c>
      <c r="C26" t="s">
        <v>69</v>
      </c>
      <c r="D26">
        <v>695</v>
      </c>
      <c r="E26">
        <f>695-343</f>
        <v>352</v>
      </c>
      <c r="F26">
        <f>102-68-7</f>
        <v>27</v>
      </c>
      <c r="G26" s="6"/>
      <c r="H26">
        <f t="shared" si="2"/>
        <v>1303.7037037037037</v>
      </c>
    </row>
    <row r="27" spans="1:8" ht="12.75">
      <c r="A27" t="s">
        <v>70</v>
      </c>
      <c r="C27" t="s">
        <v>71</v>
      </c>
      <c r="D27">
        <v>687</v>
      </c>
      <c r="E27">
        <f>687-556</f>
        <v>131</v>
      </c>
      <c r="F27">
        <f>102-68-10</f>
        <v>24</v>
      </c>
      <c r="G27" s="6"/>
      <c r="H27">
        <f t="shared" si="2"/>
        <v>545.8333333333333</v>
      </c>
    </row>
    <row r="28" spans="1:8" ht="12.75">
      <c r="A28" t="s">
        <v>72</v>
      </c>
      <c r="C28" t="s">
        <v>73</v>
      </c>
      <c r="D28">
        <v>670</v>
      </c>
      <c r="E28">
        <f>670-658</f>
        <v>12</v>
      </c>
      <c r="F28">
        <f>102-68-15</f>
        <v>19</v>
      </c>
      <c r="G28" s="8" t="s">
        <v>84</v>
      </c>
      <c r="H28">
        <f t="shared" si="2"/>
        <v>63.1578947368421</v>
      </c>
    </row>
    <row r="29" spans="1:8" ht="12.75">
      <c r="A29" t="s">
        <v>74</v>
      </c>
      <c r="C29" t="s">
        <v>75</v>
      </c>
      <c r="D29">
        <v>815</v>
      </c>
      <c r="E29">
        <f>815-800</f>
        <v>15</v>
      </c>
      <c r="F29">
        <f>102-68-21</f>
        <v>13</v>
      </c>
      <c r="G29" s="6"/>
      <c r="H29">
        <f t="shared" si="2"/>
        <v>115.38461538461537</v>
      </c>
    </row>
    <row r="30" spans="1:8" ht="12.75">
      <c r="A30" t="s">
        <v>76</v>
      </c>
      <c r="C30" s="5" t="s">
        <v>78</v>
      </c>
      <c r="D30">
        <v>1236</v>
      </c>
      <c r="E30">
        <f>1236-1121</f>
        <v>115</v>
      </c>
      <c r="F30">
        <f>15</f>
        <v>15</v>
      </c>
      <c r="G30" s="6"/>
      <c r="H30">
        <f t="shared" si="2"/>
        <v>766.6666666666667</v>
      </c>
    </row>
    <row r="31" spans="1:6" ht="12.75">
      <c r="A31" t="s">
        <v>77</v>
      </c>
      <c r="C31" t="s">
        <v>79</v>
      </c>
      <c r="D31" t="s">
        <v>30</v>
      </c>
      <c r="F31">
        <v>15</v>
      </c>
    </row>
    <row r="33" spans="1:4" ht="12.75">
      <c r="A33" t="s">
        <v>91</v>
      </c>
      <c r="B33" t="s">
        <v>30</v>
      </c>
      <c r="C33" t="s">
        <v>92</v>
      </c>
      <c r="D33">
        <v>3385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2" sqref="B2:I38"/>
    </sheetView>
  </sheetViews>
  <sheetFormatPr defaultColWidth="9.00390625" defaultRowHeight="12.75"/>
  <sheetData>
    <row r="1" ht="12.75">
      <c r="A1" t="s">
        <v>90</v>
      </c>
    </row>
    <row r="2" spans="2:8" ht="12.75">
      <c r="B2" t="s">
        <v>0</v>
      </c>
      <c r="C2" t="s">
        <v>12</v>
      </c>
      <c r="D2" t="s">
        <v>37</v>
      </c>
      <c r="E2" t="s">
        <v>36</v>
      </c>
      <c r="F2" t="s">
        <v>39</v>
      </c>
      <c r="H2" t="s">
        <v>40</v>
      </c>
    </row>
    <row r="3" spans="2:6" ht="12.75">
      <c r="B3" t="s">
        <v>1</v>
      </c>
      <c r="C3">
        <v>4487</v>
      </c>
      <c r="D3">
        <v>4812</v>
      </c>
      <c r="E3">
        <f aca="true" t="shared" si="0" ref="E3:E30">D3-C3</f>
        <v>325</v>
      </c>
      <c r="F3" s="2"/>
    </row>
    <row r="4" spans="2:8" ht="12.75">
      <c r="B4" t="s">
        <v>2</v>
      </c>
      <c r="C4">
        <v>795</v>
      </c>
      <c r="D4">
        <v>795</v>
      </c>
      <c r="E4">
        <f t="shared" si="0"/>
        <v>0</v>
      </c>
      <c r="F4" s="1"/>
      <c r="H4" t="s">
        <v>41</v>
      </c>
    </row>
    <row r="5" spans="2:8" ht="12.75">
      <c r="B5" t="s">
        <v>3</v>
      </c>
      <c r="C5">
        <v>4918</v>
      </c>
      <c r="D5">
        <v>5044</v>
      </c>
      <c r="E5">
        <f t="shared" si="0"/>
        <v>126</v>
      </c>
      <c r="F5" s="2"/>
      <c r="H5" t="s">
        <v>42</v>
      </c>
    </row>
    <row r="6" spans="2:8" ht="12.75">
      <c r="B6" t="s">
        <v>4</v>
      </c>
      <c r="C6">
        <v>950</v>
      </c>
      <c r="D6" t="s">
        <v>30</v>
      </c>
      <c r="E6" t="e">
        <f t="shared" si="0"/>
        <v>#VALUE!</v>
      </c>
      <c r="F6" s="3"/>
      <c r="H6" t="s">
        <v>43</v>
      </c>
    </row>
    <row r="7" spans="2:8" ht="12.75">
      <c r="B7" t="s">
        <v>5</v>
      </c>
      <c r="C7">
        <v>1913</v>
      </c>
      <c r="D7">
        <v>2103</v>
      </c>
      <c r="E7">
        <f t="shared" si="0"/>
        <v>190</v>
      </c>
      <c r="F7" s="2"/>
      <c r="H7" t="s">
        <v>44</v>
      </c>
    </row>
    <row r="8" spans="2:8" ht="12.75">
      <c r="B8" t="s">
        <v>8</v>
      </c>
      <c r="C8">
        <v>808</v>
      </c>
      <c r="D8">
        <v>897</v>
      </c>
      <c r="E8">
        <f t="shared" si="0"/>
        <v>89</v>
      </c>
      <c r="F8" s="2"/>
      <c r="H8" t="s">
        <v>45</v>
      </c>
    </row>
    <row r="9" spans="2:8" ht="12.75">
      <c r="B9" t="s">
        <v>6</v>
      </c>
      <c r="C9">
        <v>3725</v>
      </c>
      <c r="D9">
        <v>3727</v>
      </c>
      <c r="E9">
        <f t="shared" si="0"/>
        <v>2</v>
      </c>
      <c r="F9" s="4"/>
      <c r="H9" t="s">
        <v>46</v>
      </c>
    </row>
    <row r="10" spans="2:8" ht="12.75">
      <c r="B10" t="s">
        <v>7</v>
      </c>
      <c r="C10">
        <v>3211</v>
      </c>
      <c r="D10">
        <v>3300</v>
      </c>
      <c r="E10">
        <f t="shared" si="0"/>
        <v>89</v>
      </c>
      <c r="F10" s="2"/>
      <c r="H10" t="s">
        <v>47</v>
      </c>
    </row>
    <row r="11" spans="2:8" ht="12.75">
      <c r="B11" t="s">
        <v>9</v>
      </c>
      <c r="C11">
        <v>2586</v>
      </c>
      <c r="D11">
        <v>2657</v>
      </c>
      <c r="E11">
        <f t="shared" si="0"/>
        <v>71</v>
      </c>
      <c r="F11" s="2"/>
      <c r="H11" t="s">
        <v>48</v>
      </c>
    </row>
    <row r="12" spans="2:8" ht="12.75">
      <c r="B12" t="s">
        <v>10</v>
      </c>
      <c r="C12">
        <v>2115</v>
      </c>
      <c r="D12">
        <v>2118</v>
      </c>
      <c r="E12">
        <f t="shared" si="0"/>
        <v>3</v>
      </c>
      <c r="F12" s="4"/>
      <c r="H12" t="s">
        <v>49</v>
      </c>
    </row>
    <row r="13" spans="2:6" ht="12.75">
      <c r="B13" t="s">
        <v>11</v>
      </c>
      <c r="C13">
        <v>914</v>
      </c>
      <c r="D13">
        <v>914</v>
      </c>
      <c r="E13">
        <f t="shared" si="0"/>
        <v>0</v>
      </c>
      <c r="F13" s="4"/>
    </row>
    <row r="14" spans="2:6" ht="12.75">
      <c r="B14" t="s">
        <v>13</v>
      </c>
      <c r="C14">
        <v>4982</v>
      </c>
      <c r="D14">
        <v>5212</v>
      </c>
      <c r="E14">
        <f t="shared" si="0"/>
        <v>230</v>
      </c>
      <c r="F14" s="2"/>
    </row>
    <row r="15" spans="2:6" ht="12.75">
      <c r="B15" t="s">
        <v>14</v>
      </c>
      <c r="C15">
        <v>4486</v>
      </c>
      <c r="D15">
        <v>4592</v>
      </c>
      <c r="E15">
        <f t="shared" si="0"/>
        <v>106</v>
      </c>
      <c r="F15" s="2"/>
    </row>
    <row r="16" spans="2:6" ht="12.75">
      <c r="B16" t="s">
        <v>15</v>
      </c>
      <c r="C16">
        <v>1082</v>
      </c>
      <c r="D16">
        <v>1410</v>
      </c>
      <c r="E16">
        <f t="shared" si="0"/>
        <v>328</v>
      </c>
      <c r="F16" s="2"/>
    </row>
    <row r="17" spans="2:6" ht="12.75">
      <c r="B17" t="s">
        <v>16</v>
      </c>
      <c r="C17">
        <v>827</v>
      </c>
      <c r="D17">
        <v>828</v>
      </c>
      <c r="E17">
        <f t="shared" si="0"/>
        <v>1</v>
      </c>
      <c r="F17" s="4"/>
    </row>
    <row r="18" spans="2:6" ht="12.75">
      <c r="B18" t="s">
        <v>17</v>
      </c>
      <c r="C18">
        <v>1924</v>
      </c>
      <c r="D18">
        <v>1961</v>
      </c>
      <c r="E18">
        <f t="shared" si="0"/>
        <v>37</v>
      </c>
      <c r="F18" s="2"/>
    </row>
    <row r="19" spans="2:6" ht="12.75">
      <c r="B19" t="s">
        <v>18</v>
      </c>
      <c r="C19">
        <v>272</v>
      </c>
      <c r="D19">
        <v>272</v>
      </c>
      <c r="E19">
        <f t="shared" si="0"/>
        <v>0</v>
      </c>
      <c r="F19" s="4"/>
    </row>
    <row r="20" spans="2:6" ht="12.75">
      <c r="B20" t="s">
        <v>19</v>
      </c>
      <c r="C20">
        <v>1837</v>
      </c>
      <c r="D20">
        <v>2159</v>
      </c>
      <c r="E20">
        <f t="shared" si="0"/>
        <v>322</v>
      </c>
      <c r="F20" s="2"/>
    </row>
    <row r="21" spans="2:6" ht="12.75">
      <c r="B21" t="s">
        <v>20</v>
      </c>
      <c r="C21">
        <v>1782</v>
      </c>
      <c r="D21">
        <v>1862</v>
      </c>
      <c r="E21">
        <f t="shared" si="0"/>
        <v>80</v>
      </c>
      <c r="F21" s="2"/>
    </row>
    <row r="22" spans="2:6" ht="12.75">
      <c r="B22" t="s">
        <v>21</v>
      </c>
      <c r="C22">
        <v>309</v>
      </c>
      <c r="D22">
        <v>309</v>
      </c>
      <c r="E22">
        <f t="shared" si="0"/>
        <v>0</v>
      </c>
      <c r="F22" s="4"/>
    </row>
    <row r="23" spans="2:6" ht="12.75">
      <c r="B23" t="s">
        <v>22</v>
      </c>
      <c r="C23">
        <v>4415</v>
      </c>
      <c r="D23">
        <v>4852</v>
      </c>
      <c r="E23">
        <f t="shared" si="0"/>
        <v>437</v>
      </c>
      <c r="F23" s="2"/>
    </row>
    <row r="24" spans="2:6" ht="12.75">
      <c r="B24" t="s">
        <v>23</v>
      </c>
      <c r="C24">
        <v>516</v>
      </c>
      <c r="D24">
        <v>731</v>
      </c>
      <c r="E24">
        <f t="shared" si="0"/>
        <v>215</v>
      </c>
      <c r="F24" s="2"/>
    </row>
    <row r="25" spans="2:6" ht="12.75">
      <c r="B25" t="s">
        <v>24</v>
      </c>
      <c r="C25">
        <v>207</v>
      </c>
      <c r="D25">
        <v>207</v>
      </c>
      <c r="E25">
        <f t="shared" si="0"/>
        <v>0</v>
      </c>
      <c r="F25" s="4"/>
    </row>
    <row r="26" spans="2:6" ht="12.75">
      <c r="B26" t="s">
        <v>25</v>
      </c>
      <c r="C26">
        <v>210</v>
      </c>
      <c r="D26">
        <v>210</v>
      </c>
      <c r="E26">
        <f t="shared" si="0"/>
        <v>0</v>
      </c>
      <c r="F26" s="4"/>
    </row>
    <row r="27" spans="2:6" ht="12.75">
      <c r="B27" t="s">
        <v>26</v>
      </c>
      <c r="C27">
        <v>377</v>
      </c>
      <c r="D27" t="s">
        <v>30</v>
      </c>
      <c r="E27" t="e">
        <f t="shared" si="0"/>
        <v>#VALUE!</v>
      </c>
      <c r="F27" s="3"/>
    </row>
    <row r="28" spans="2:6" ht="12.75">
      <c r="B28" t="s">
        <v>27</v>
      </c>
      <c r="C28">
        <v>1604</v>
      </c>
      <c r="D28">
        <v>1758</v>
      </c>
      <c r="E28">
        <f t="shared" si="0"/>
        <v>154</v>
      </c>
      <c r="F28" s="2"/>
    </row>
    <row r="29" spans="2:6" ht="12.75">
      <c r="B29" t="s">
        <v>28</v>
      </c>
      <c r="C29">
        <v>8</v>
      </c>
      <c r="D29">
        <v>9</v>
      </c>
      <c r="E29">
        <f t="shared" si="0"/>
        <v>1</v>
      </c>
      <c r="F29" s="4"/>
    </row>
    <row r="30" spans="2:6" ht="12.75">
      <c r="B30" t="s">
        <v>29</v>
      </c>
      <c r="C30">
        <v>945</v>
      </c>
      <c r="D30" t="s">
        <v>30</v>
      </c>
      <c r="E30" t="e">
        <f t="shared" si="0"/>
        <v>#VALUE!</v>
      </c>
      <c r="F30" s="3"/>
    </row>
    <row r="32" spans="2:4" ht="12.75">
      <c r="B32" t="s">
        <v>31</v>
      </c>
      <c r="C32" t="s">
        <v>30</v>
      </c>
      <c r="D32">
        <v>2250</v>
      </c>
    </row>
    <row r="33" spans="2:4" ht="12.75">
      <c r="B33" t="s">
        <v>32</v>
      </c>
      <c r="C33" t="s">
        <v>30</v>
      </c>
      <c r="D33">
        <v>2939</v>
      </c>
    </row>
    <row r="34" spans="2:4" ht="12.75">
      <c r="B34" t="s">
        <v>33</v>
      </c>
      <c r="C34" t="s">
        <v>30</v>
      </c>
      <c r="D34">
        <v>526</v>
      </c>
    </row>
    <row r="35" spans="2:4" ht="12.75">
      <c r="B35" t="s">
        <v>34</v>
      </c>
      <c r="C35" t="s">
        <v>30</v>
      </c>
      <c r="D35">
        <v>117</v>
      </c>
    </row>
    <row r="36" spans="2:4" ht="12.75">
      <c r="B36" t="s">
        <v>35</v>
      </c>
      <c r="C36" t="s">
        <v>30</v>
      </c>
      <c r="D36">
        <v>2051</v>
      </c>
    </row>
    <row r="38" spans="2:5" ht="12.75">
      <c r="B38" t="s">
        <v>38</v>
      </c>
      <c r="C38">
        <f>AVERAGE(C3:C30)</f>
        <v>1864.4642857142858</v>
      </c>
      <c r="D38">
        <f>AVERAGE(D3:D5,D7:D26,D28:D29)</f>
        <v>2109.56</v>
      </c>
      <c r="E38">
        <f>AVERAGE(E3:E5,E7:E26,E28:E29)</f>
        <v>112.24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lgb</cp:lastModifiedBy>
  <dcterms:created xsi:type="dcterms:W3CDTF">1997-01-17T14:02:09Z</dcterms:created>
  <dcterms:modified xsi:type="dcterms:W3CDTF">2017-05-08T17:28:20Z</dcterms:modified>
  <cp:category/>
  <cp:version/>
  <cp:contentType/>
  <cp:contentStatus/>
</cp:coreProperties>
</file>